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Ισολογισμός για εκτύπωση" sheetId="1" r:id="rId1"/>
  </sheets>
  <definedNames>
    <definedName name="_xlnm.Print_Area" localSheetId="0">'Ισολογισμός για εκτύπωση'!$A$1:$M$132</definedName>
  </definedNames>
  <calcPr fullCalcOnLoad="1"/>
</workbook>
</file>

<file path=xl/sharedStrings.xml><?xml version="1.0" encoding="utf-8"?>
<sst xmlns="http://schemas.openxmlformats.org/spreadsheetml/2006/main" count="132" uniqueCount="122">
  <si>
    <t xml:space="preserve">ΑΛΛΗΛΟΒΟΗΘΗΤΙΚΟ ΤΑΜΕΙΟ ΠΡΟΣΩΠΙΚΟΥ ΕΤΒΑ </t>
  </si>
  <si>
    <t>ΔΙΑΧΕΙΡΙΣΤΙΚΗ ΧΡΗΣΗ ( 1 ΙΑΝΟΥΑΡΙΟΥ – 31 ΔΕΚΕΜΒΡΙΟΥ 2007)</t>
  </si>
  <si>
    <t>Ε Ν Ε Ρ Γ Η Τ Ι Κ Ο</t>
  </si>
  <si>
    <t>Π Α Θ Η Τ Ι Κ Ο</t>
  </si>
  <si>
    <t>Ποσά κλειόμενης χρήσεως 2007</t>
  </si>
  <si>
    <t>Ποσά προηγούμενης χρήσεως 2006</t>
  </si>
  <si>
    <t>Αξία κτήσεως</t>
  </si>
  <si>
    <t>Αποσβέσεις</t>
  </si>
  <si>
    <t>Αναπόσβεστη αξία</t>
  </si>
  <si>
    <t>Α.  ΙΔΙΑ ΚΕΦΑΛΑΙΑ</t>
  </si>
  <si>
    <t>Ποσά κλειόμενης χρήσης 2007</t>
  </si>
  <si>
    <t>Ποσά προηγούμενης χρήσης 2006</t>
  </si>
  <si>
    <t>Β΄ΠΑΓΙΟ ΕΝΕΡΓΗΤΙΚΟ</t>
  </si>
  <si>
    <t>Α. ΄Ιδια Κεφάλαια</t>
  </si>
  <si>
    <r>
      <t>ΙΙ</t>
    </r>
    <r>
      <rPr>
        <sz val="9"/>
        <rFont val="Arial"/>
        <family val="2"/>
      </rPr>
      <t>. Ενσώματες ακινητοποιήσεις</t>
    </r>
  </si>
  <si>
    <t>Ι. Κεφάλαια</t>
  </si>
  <si>
    <t>1. Γήπεδα – οικόπεδα</t>
  </si>
  <si>
    <t>Κεφάλαιο</t>
  </si>
  <si>
    <t>2. Κτίρια και τεχνικά έργα</t>
  </si>
  <si>
    <t>6. Έπιπλα και λοιπός εξοπλισμός</t>
  </si>
  <si>
    <t>Σύνολο ακινητοποιήσεων</t>
  </si>
  <si>
    <t>ΙΙΙ. Αποθεματικά Κεφάλαια</t>
  </si>
  <si>
    <t>1. Διαφορές από αναπροσαρμογή αξίας τίτλων</t>
  </si>
  <si>
    <t>5. Αποθεματικό για κάλυψη υποτίμησης τίτλων</t>
  </si>
  <si>
    <t>6. Διαφορά αποτίμησης τίτλων στην τρέχουσα αξία τους</t>
  </si>
  <si>
    <t>Γ.ΚΥΚΛΟΦΟΡΟΥΝ ΕΝΕΡΓΗΤΙΚΟ</t>
  </si>
  <si>
    <t>ΙV. Αποτελέσματα είς νέο</t>
  </si>
  <si>
    <t>ΙΙ. Απαιτήσεις</t>
  </si>
  <si>
    <t>Υπόλοιπο πλεονάσματος εις νέον</t>
  </si>
  <si>
    <t>1. Απαιτήσεις από ασφαλιστικές εισφορές</t>
  </si>
  <si>
    <t>Έλλειμμα προηγούμενων χρήσεων</t>
  </si>
  <si>
    <t>6. Χρεώστες Διάφοροι</t>
  </si>
  <si>
    <t>ΙΙΙ.Χρεόγραφα</t>
  </si>
  <si>
    <t>2. Ομολογίες</t>
  </si>
  <si>
    <t>Σύνολο Ιδίων Κεφαλαίων (ΑΙ + ΑΙΙΙ + ΑΙV)</t>
  </si>
  <si>
    <t>Μείον προβλέψεις  για υποτίμηση ομολόγων</t>
  </si>
  <si>
    <t>Γ.  ΥΠΟΧΡΕΩΣΕΙΣ</t>
  </si>
  <si>
    <t>IV.Διαθέσιμα</t>
  </si>
  <si>
    <t>Ι. Μακροπρόθεσμες υποχρεώσεις</t>
  </si>
  <si>
    <t>3. Καταθέσεις όψεως και προθεσμίας</t>
  </si>
  <si>
    <t>3. Λοιπές μακροπρόθεσμες υποχρεώσεις</t>
  </si>
  <si>
    <t>Σύνολο κυκλοφορούντος ενεργητικού (ΓΙΙ + ΓΙΙΙ + ΓΙV)</t>
  </si>
  <si>
    <t>ΙΙ. Βραχυπρόσθεσμες υποχρεώσεις</t>
  </si>
  <si>
    <t>1. Προμηθευτές</t>
  </si>
  <si>
    <t>Δ. ΜΕΤΑΒΑΤΙΚΟΙ ΛΟΓΑΡΙΑΣΜΟΙ ΕΝΕΡΓΗΤΙΚΟΥ</t>
  </si>
  <si>
    <t>4. Υποχρεώσεις από φόρους-τέλη</t>
  </si>
  <si>
    <t>1. Έξοδα επομένων χρήσεων</t>
  </si>
  <si>
    <t>5. Ασφαλιστικοί οργανισμοί</t>
  </si>
  <si>
    <t>2.΄Εσοδα χρήσεως εισπρακτέα</t>
  </si>
  <si>
    <t>7. Πιστωτές διάφοροι</t>
  </si>
  <si>
    <t xml:space="preserve">Σύνολο υποχρεώσεων </t>
  </si>
  <si>
    <t>ΓΕΝΙΚΟ ΣΥΝΟΛΟ ΕΝΕΡΓΗΤΙΚΟΥ (Α+Β+Γ+Δ)</t>
  </si>
  <si>
    <t>ΓΕΝΙΚΟ ΣΥΝΟΛΟ ΠΑΘΗΤΙΚΟΥ (Α+Γ)</t>
  </si>
  <si>
    <t>Λ/ΣΜΟΙ ΤΑΞΕΩΣ ΧΡΕΩΣΤΙΚΟΙ</t>
  </si>
  <si>
    <t>Λ/ΣΜΟΙ ΤΑΞΕΩΣ ΠΙΣΤΩΤΙΚΟΙ</t>
  </si>
  <si>
    <t>5. Ένσημα και λοιποί λ/σμοί τάξεως</t>
  </si>
  <si>
    <t>ΚΑΤΑΣΤΑΣΗ ΛΟΓΑΡΙΑΣΜΟΥ ΑΠΟΤΕΛΕΣΜΑΤΩΝ ΧΡΗΣΕΩΣ</t>
  </si>
  <si>
    <t>ΠΙΝΑΚΑΣ ΔΙΑΘΕΣΕΩΣ ΑΠΟΤΕΛΕΣΜΑΤΩΝ</t>
  </si>
  <si>
    <t>Ι.Αποτελέσματα εκμεταλλεύσεως</t>
  </si>
  <si>
    <t>Ποσά</t>
  </si>
  <si>
    <t>κλειόμενης χρήσης 2007</t>
  </si>
  <si>
    <t>προηγούμενης χρήσης 2006</t>
  </si>
  <si>
    <t>΄Εσοδα κύριας δραστηριότητας</t>
  </si>
  <si>
    <t>Μείον κόστος κύριας δραστηριότητας</t>
  </si>
  <si>
    <t xml:space="preserve">Υπόλοιπο ελλείματος προηγ.χρήσεων </t>
  </si>
  <si>
    <t>Μικτά αποτελέσματα (ζημιά) εκμ/σεως</t>
  </si>
  <si>
    <t>Σύνολο</t>
  </si>
  <si>
    <t>Πλέον.΄Αλλα έσοδα εκμεταλλεύσεως</t>
  </si>
  <si>
    <t>Μείον : Φόρος εισοδήματος</t>
  </si>
  <si>
    <t xml:space="preserve">Σ ύ ν ο λ ο </t>
  </si>
  <si>
    <t>Ελλείματα είς νέο</t>
  </si>
  <si>
    <t>Μείον: 1.΄Εξοδα διοικ.λειτουργιών</t>
  </si>
  <si>
    <t>Μερικά αποτελέσματα (Κέρδη) εκμεταλλεύσεως</t>
  </si>
  <si>
    <t>Πλέον  ( ή Μείον)  :</t>
  </si>
  <si>
    <t>1. ΄Εσοδα τίτλων πάγιας επένδυσης</t>
  </si>
  <si>
    <t>2. ΄Εσοδα χρεογράφων</t>
  </si>
  <si>
    <t>3. Κέρδη από πώληση τίτλων πάγιας επένδυσης και χρεογράφων</t>
  </si>
  <si>
    <t xml:space="preserve">4. Πιστωτικοί τόκοι &amp; συναφή έσοδα </t>
  </si>
  <si>
    <t>Μείον:</t>
  </si>
  <si>
    <t>1. ΄Εξοδα &amp; ζημίες τίτλων πάγιας επένδυσης</t>
  </si>
  <si>
    <t>Ολικά αποτελέσματα (κέρδη) εκμετάλλευσης</t>
  </si>
  <si>
    <t>2.  Αποσβέσεις κτιρίου</t>
  </si>
  <si>
    <t>Ολικά αποτελέσματα (κέρδη) εκμεταλ.</t>
  </si>
  <si>
    <t>Πλέον :</t>
  </si>
  <si>
    <t xml:space="preserve">1.΄Εκτακτα &amp; ανόργανα έσοδα </t>
  </si>
  <si>
    <t>3.Εσοδα προηγουμένων χρήσεων</t>
  </si>
  <si>
    <t>Μείον :</t>
  </si>
  <si>
    <t>1. Έκτακτα και ανόργανα έξοδα</t>
  </si>
  <si>
    <t xml:space="preserve">3. ΄Εξοδα προηγουμένων χρήσεων </t>
  </si>
  <si>
    <t>Σύνολο αποσβέσεων παγίων</t>
  </si>
  <si>
    <t xml:space="preserve"> </t>
  </si>
  <si>
    <t xml:space="preserve">Oι από αυτές ενσωματωμένες στο λειτουργικό κόστος </t>
  </si>
  <si>
    <t>ΚΑΘΑΡΑ ΑΠΟΤΕΛΕΣΜΑΤΑ (ζημίες) ΧΡΗΣΕΩΣ ΠΡΟ ΦΟΡΩΝ</t>
  </si>
  <si>
    <t>Α.Τ.Α.Π. ΕΤΒΑ</t>
  </si>
  <si>
    <t>ΚΑΤΑΣΤΑΣΗ ΛΟΓ/ΣΜΟΥ ΓΕΝΙΚΗΣ ΕΚΜΕΤΑΛΛΕΥΣΕΩΣ</t>
  </si>
  <si>
    <t>Ποσά κλειόμενης χρήσεως  2007</t>
  </si>
  <si>
    <t>Ποσά προηγούμενης χρήσεως  2006</t>
  </si>
  <si>
    <t>Οργανικά έξοδα</t>
  </si>
  <si>
    <t>Aμοιβές και έξοδα τρίτων</t>
  </si>
  <si>
    <t>Παροχές τρίτων</t>
  </si>
  <si>
    <t>Φόροι  Τόκοι ΟΕΔ και καταθέσεων</t>
  </si>
  <si>
    <t>Διάφορα έξοδα</t>
  </si>
  <si>
    <t>Οδοιπορικά υπαλλήλων</t>
  </si>
  <si>
    <t>Έντυπα και γραφική ύλη</t>
  </si>
  <si>
    <t>Ζημία από πώληση τίτλων  παγ.επεν.</t>
  </si>
  <si>
    <t>Αποσβέσεις πάγιων στοιχείων</t>
  </si>
  <si>
    <t>Παροχές</t>
  </si>
  <si>
    <t xml:space="preserve">Εφάπαξ βοηθήματα </t>
  </si>
  <si>
    <t>Μεταβίβαση δικαιωμάτων ασφαλισμένων (επιστροφές καταβολών)</t>
  </si>
  <si>
    <t>Συνολικό κόστος</t>
  </si>
  <si>
    <t>Μείον Κέρδη εκμεταλλεύσεως</t>
  </si>
  <si>
    <t>΄Εσοδα από ασφαλιστικές εισφορές</t>
  </si>
  <si>
    <t>Εισφορές ασφαλισμένων</t>
  </si>
  <si>
    <t>2. Λοιπά οργανικά έσοδα</t>
  </si>
  <si>
    <t>΄Εσοδα παρεπομένων ασχολιών και λοιπά έσοδα</t>
  </si>
  <si>
    <t>΄Εσοδα Κεφαλαίων</t>
  </si>
  <si>
    <t>Συνολικά έσοδα</t>
  </si>
  <si>
    <r>
      <t>ΙΣΟΛΟΓΙΣΜΟΣ  31</t>
    </r>
    <r>
      <rPr>
        <b/>
        <u val="single"/>
        <vertAlign val="superscript"/>
        <sz val="12"/>
        <rFont val="Arial"/>
        <family val="2"/>
      </rPr>
      <t>ης</t>
    </r>
    <r>
      <rPr>
        <b/>
        <u val="single"/>
        <sz val="12"/>
        <rFont val="Arial"/>
        <family val="2"/>
      </rPr>
      <t xml:space="preserve">  ΔΕΚΕΜΒΡΙΟΥ 2007</t>
    </r>
  </si>
  <si>
    <r>
      <t>31</t>
    </r>
    <r>
      <rPr>
        <b/>
        <u val="single"/>
        <vertAlign val="superscript"/>
        <sz val="10"/>
        <rFont val="Arial"/>
        <family val="2"/>
      </rPr>
      <t>ης</t>
    </r>
    <r>
      <rPr>
        <b/>
        <u val="single"/>
        <sz val="10"/>
        <rFont val="Arial"/>
        <family val="2"/>
      </rPr>
      <t xml:space="preserve"> ΔΕΚΕΜΒΡΙΟΥ 2007 (1 ΙΑΝΟΥΑΡΙΟΥ – 31 ΔΕΚΕΜΒΡΙΟΥ 2007)</t>
    </r>
  </si>
  <si>
    <r>
      <t xml:space="preserve">Καθαρά αποτελέσματα </t>
    </r>
    <r>
      <rPr>
        <sz val="9"/>
        <rFont val="Arial"/>
        <family val="2"/>
      </rPr>
      <t xml:space="preserve">(Ζημιές) </t>
    </r>
    <r>
      <rPr>
        <sz val="10"/>
        <rFont val="Arial"/>
        <family val="2"/>
      </rPr>
      <t>χρήσεως</t>
    </r>
  </si>
  <si>
    <r>
      <t>31</t>
    </r>
    <r>
      <rPr>
        <b/>
        <u val="single"/>
        <vertAlign val="superscript"/>
        <sz val="10"/>
        <rFont val="Arial"/>
        <family val="2"/>
      </rPr>
      <t>ης</t>
    </r>
    <r>
      <rPr>
        <b/>
        <u val="single"/>
        <sz val="10"/>
        <rFont val="Arial"/>
        <family val="2"/>
      </rPr>
      <t xml:space="preserve">  ΔΕΚΕΜΒΡΙΟΥ 2007 ( 1 ΙΑΝΟΥΑΡΙΟΥ – 31 ΔΕΚΕΜΒΡΙΟΥ 2007)</t>
    </r>
  </si>
  <si>
    <r>
      <t>1.΄</t>
    </r>
    <r>
      <rPr>
        <u val="single"/>
        <sz val="10"/>
        <rFont val="Arial"/>
        <family val="2"/>
      </rPr>
      <t>Εσοδα από ασφαλιση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</si>
</sst>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5">
    <font>
      <sz val="10"/>
      <name val="Arial Greek"/>
      <family val="0"/>
    </font>
    <font>
      <b/>
      <u val="single"/>
      <sz val="14"/>
      <name val="Arial"/>
      <family val="2"/>
    </font>
    <font>
      <sz val="10"/>
      <name val="Arial"/>
      <family val="2"/>
    </font>
    <font>
      <b/>
      <u val="single"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vertAlign val="superscript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justify" wrapText="1"/>
    </xf>
    <xf numFmtId="4" fontId="7" fillId="0" borderId="0" xfId="0" applyNumberFormat="1" applyFont="1" applyBorder="1" applyAlignment="1">
      <alignment horizontal="justify" wrapText="1"/>
    </xf>
    <xf numFmtId="0" fontId="2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9" fillId="0" borderId="5" xfId="0" applyFont="1" applyBorder="1" applyAlignment="1">
      <alignment horizontal="justify" wrapText="1"/>
    </xf>
    <xf numFmtId="4" fontId="6" fillId="0" borderId="0" xfId="0" applyNumberFormat="1" applyFont="1" applyBorder="1" applyAlignment="1">
      <alignment horizontal="justify" wrapText="1"/>
    </xf>
    <xf numFmtId="4" fontId="9" fillId="0" borderId="5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justify" wrapText="1"/>
    </xf>
    <xf numFmtId="4" fontId="2" fillId="0" borderId="0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horizontal="right" wrapText="1"/>
    </xf>
    <xf numFmtId="4" fontId="2" fillId="0" borderId="8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4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4" fontId="6" fillId="0" borderId="6" xfId="0" applyNumberFormat="1" applyFont="1" applyBorder="1" applyAlignment="1">
      <alignment horizontal="right" wrapText="1"/>
    </xf>
    <xf numFmtId="4" fontId="2" fillId="0" borderId="6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horizontal="left"/>
    </xf>
    <xf numFmtId="4" fontId="2" fillId="0" borderId="7" xfId="0" applyNumberFormat="1" applyFont="1" applyFill="1" applyBorder="1" applyAlignment="1">
      <alignment horizontal="right" wrapText="1"/>
    </xf>
    <xf numFmtId="4" fontId="2" fillId="0" borderId="8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6" fillId="0" borderId="6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6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1" fillId="0" borderId="6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justify" wrapText="1"/>
    </xf>
    <xf numFmtId="4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12" fillId="0" borderId="5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4" fontId="6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6" fillId="0" borderId="5" xfId="0" applyFont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4" fontId="6" fillId="0" borderId="12" xfId="0" applyNumberFormat="1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/>
    </xf>
    <xf numFmtId="0" fontId="2" fillId="0" borderId="1" xfId="0" applyFont="1" applyBorder="1" applyAlignment="1">
      <alignment horizontal="justify" wrapText="1"/>
    </xf>
    <xf numFmtId="4" fontId="2" fillId="0" borderId="2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75" zoomScaleNormal="75" workbookViewId="0" topLeftCell="A1">
      <selection activeCell="A5" sqref="A5:H5"/>
    </sheetView>
  </sheetViews>
  <sheetFormatPr defaultColWidth="9.00390625" defaultRowHeight="12.75"/>
  <cols>
    <col min="1" max="1" width="28.25390625" style="70" customWidth="1"/>
    <col min="2" max="2" width="13.625" style="70" bestFit="1" customWidth="1"/>
    <col min="3" max="3" width="15.875" style="70" customWidth="1"/>
    <col min="4" max="4" width="14.375" style="70" customWidth="1"/>
    <col min="5" max="5" width="2.25390625" style="23" customWidth="1"/>
    <col min="6" max="6" width="15.875" style="70" customWidth="1"/>
    <col min="7" max="7" width="13.00390625" style="70" customWidth="1"/>
    <col min="8" max="8" width="14.75390625" style="70" customWidth="1"/>
    <col min="9" max="9" width="1.75390625" style="1" customWidth="1"/>
    <col min="10" max="10" width="49.875" style="1" bestFit="1" customWidth="1"/>
    <col min="11" max="11" width="15.375" style="1" bestFit="1" customWidth="1"/>
    <col min="12" max="12" width="4.625" style="1" customWidth="1"/>
    <col min="13" max="13" width="18.00390625" style="1" customWidth="1"/>
    <col min="14" max="16384" width="9.125" style="1" customWidth="1"/>
  </cols>
  <sheetData>
    <row r="1" spans="1:13" ht="18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8.75">
      <c r="A2" s="110" t="s">
        <v>117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15.75">
      <c r="A3" s="110" t="s">
        <v>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1:13" ht="13.5" thickBot="1">
      <c r="A4" s="2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5"/>
    </row>
    <row r="5" spans="1:13" ht="15">
      <c r="A5" s="113" t="s">
        <v>2</v>
      </c>
      <c r="B5" s="114"/>
      <c r="C5" s="114"/>
      <c r="D5" s="114"/>
      <c r="E5" s="114"/>
      <c r="F5" s="114"/>
      <c r="G5" s="114"/>
      <c r="H5" s="114"/>
      <c r="I5" s="6"/>
      <c r="J5" s="115" t="s">
        <v>3</v>
      </c>
      <c r="K5" s="116"/>
      <c r="L5" s="116"/>
      <c r="M5" s="117"/>
    </row>
    <row r="6" spans="1:13" s="12" customFormat="1" ht="12.75">
      <c r="A6" s="7"/>
      <c r="B6" s="118" t="s">
        <v>4</v>
      </c>
      <c r="C6" s="118"/>
      <c r="D6" s="118"/>
      <c r="E6" s="8"/>
      <c r="F6" s="118" t="s">
        <v>5</v>
      </c>
      <c r="G6" s="118"/>
      <c r="H6" s="118"/>
      <c r="I6" s="9"/>
      <c r="J6" s="10"/>
      <c r="K6" s="11"/>
      <c r="L6" s="11"/>
      <c r="M6" s="9"/>
    </row>
    <row r="7" spans="1:13" s="12" customFormat="1" ht="38.25">
      <c r="A7" s="7"/>
      <c r="B7" s="8" t="s">
        <v>6</v>
      </c>
      <c r="C7" s="13" t="s">
        <v>7</v>
      </c>
      <c r="D7" s="8" t="s">
        <v>8</v>
      </c>
      <c r="E7" s="8"/>
      <c r="F7" s="8" t="s">
        <v>6</v>
      </c>
      <c r="G7" s="13" t="s">
        <v>7</v>
      </c>
      <c r="H7" s="8" t="s">
        <v>8</v>
      </c>
      <c r="I7" s="9"/>
      <c r="J7" s="14" t="s">
        <v>9</v>
      </c>
      <c r="K7" s="15" t="s">
        <v>10</v>
      </c>
      <c r="L7" s="16"/>
      <c r="M7" s="17" t="s">
        <v>11</v>
      </c>
    </row>
    <row r="8" spans="1:13" ht="15">
      <c r="A8" s="18" t="s">
        <v>12</v>
      </c>
      <c r="B8" s="19"/>
      <c r="C8" s="19"/>
      <c r="D8" s="19"/>
      <c r="E8" s="19"/>
      <c r="F8" s="19"/>
      <c r="G8" s="19"/>
      <c r="H8" s="19"/>
      <c r="I8" s="20"/>
      <c r="J8" s="21" t="s">
        <v>13</v>
      </c>
      <c r="K8" s="22"/>
      <c r="L8" s="23"/>
      <c r="M8" s="24"/>
    </row>
    <row r="9" spans="1:13" ht="14.25">
      <c r="A9" s="25" t="s">
        <v>14</v>
      </c>
      <c r="B9" s="26"/>
      <c r="C9" s="26"/>
      <c r="D9" s="26"/>
      <c r="E9" s="26"/>
      <c r="F9" s="26"/>
      <c r="G9" s="26"/>
      <c r="H9" s="26"/>
      <c r="I9" s="20"/>
      <c r="J9" s="27" t="s">
        <v>15</v>
      </c>
      <c r="K9" s="22"/>
      <c r="L9" s="23"/>
      <c r="M9" s="24"/>
    </row>
    <row r="10" spans="1:13" ht="14.25">
      <c r="A10" s="28" t="s">
        <v>16</v>
      </c>
      <c r="B10" s="29">
        <v>18522.69</v>
      </c>
      <c r="C10" s="29"/>
      <c r="D10" s="29">
        <f>B10-C10</f>
        <v>18522.69</v>
      </c>
      <c r="E10" s="29"/>
      <c r="F10" s="29">
        <v>18522.69</v>
      </c>
      <c r="G10" s="29"/>
      <c r="H10" s="29">
        <f>F10-G10</f>
        <v>18522.69</v>
      </c>
      <c r="I10" s="20"/>
      <c r="J10" s="27" t="s">
        <v>17</v>
      </c>
      <c r="K10" s="30">
        <v>27068628.58</v>
      </c>
      <c r="L10" s="23"/>
      <c r="M10" s="31">
        <v>27068628.58</v>
      </c>
    </row>
    <row r="11" spans="1:13" ht="12.75">
      <c r="A11" s="28" t="s">
        <v>18</v>
      </c>
      <c r="B11" s="29">
        <v>1058747.53</v>
      </c>
      <c r="C11" s="29">
        <v>841701.2</v>
      </c>
      <c r="D11" s="29">
        <f>B11-C11</f>
        <v>217046.33000000007</v>
      </c>
      <c r="E11" s="29"/>
      <c r="F11" s="29">
        <v>1058747.53</v>
      </c>
      <c r="G11" s="29">
        <v>788763.82</v>
      </c>
      <c r="H11" s="29">
        <f>F11-G11</f>
        <v>269983.7100000001</v>
      </c>
      <c r="I11" s="20"/>
      <c r="J11" s="32"/>
      <c r="K11" s="33">
        <v>27068628.58</v>
      </c>
      <c r="L11" s="34"/>
      <c r="M11" s="35">
        <v>27068628.58</v>
      </c>
    </row>
    <row r="12" spans="1:13" ht="12.75">
      <c r="A12" s="28" t="s">
        <v>19</v>
      </c>
      <c r="B12" s="30">
        <v>273</v>
      </c>
      <c r="C12" s="30">
        <v>272.98</v>
      </c>
      <c r="D12" s="30">
        <f>B12-C12</f>
        <v>0.01999999999998181</v>
      </c>
      <c r="E12" s="29"/>
      <c r="F12" s="30">
        <v>273</v>
      </c>
      <c r="G12" s="30">
        <v>272.98</v>
      </c>
      <c r="H12" s="30">
        <f>F12-G12</f>
        <v>0.01999999999998181</v>
      </c>
      <c r="I12" s="20"/>
      <c r="J12" s="32"/>
      <c r="K12" s="29"/>
      <c r="L12" s="23"/>
      <c r="M12" s="36"/>
    </row>
    <row r="13" spans="1:13" ht="13.5" thickBot="1">
      <c r="A13" s="18" t="s">
        <v>20</v>
      </c>
      <c r="B13" s="37">
        <f>SUM(B10:B12)</f>
        <v>1077543.22</v>
      </c>
      <c r="C13" s="37">
        <f>SUM(C10:C12)</f>
        <v>841974.1799999999</v>
      </c>
      <c r="D13" s="37">
        <f>B13-C13</f>
        <v>235569.04000000004</v>
      </c>
      <c r="E13" s="38"/>
      <c r="F13" s="37">
        <f>SUM(F10:F12)</f>
        <v>1077543.22</v>
      </c>
      <c r="G13" s="37">
        <f>SUM(G10:G12)</f>
        <v>789036.7999999999</v>
      </c>
      <c r="H13" s="37">
        <f>F13-G13</f>
        <v>288506.42000000004</v>
      </c>
      <c r="I13" s="20"/>
      <c r="J13" s="32" t="s">
        <v>21</v>
      </c>
      <c r="K13" s="29"/>
      <c r="L13" s="23"/>
      <c r="M13" s="36"/>
    </row>
    <row r="14" spans="1:13" ht="13.5" thickTop="1">
      <c r="A14" s="39"/>
      <c r="B14" s="23"/>
      <c r="C14" s="23"/>
      <c r="D14" s="23"/>
      <c r="F14" s="23"/>
      <c r="G14" s="23"/>
      <c r="H14" s="23"/>
      <c r="I14" s="20"/>
      <c r="J14" s="32" t="s">
        <v>22</v>
      </c>
      <c r="K14" s="29">
        <v>1049.89</v>
      </c>
      <c r="L14" s="23"/>
      <c r="M14" s="36">
        <v>1049.89</v>
      </c>
    </row>
    <row r="15" spans="1:13" ht="14.25">
      <c r="A15" s="39"/>
      <c r="B15" s="23"/>
      <c r="C15" s="23"/>
      <c r="D15" s="23"/>
      <c r="F15" s="23"/>
      <c r="G15" s="23"/>
      <c r="H15" s="23"/>
      <c r="I15" s="20"/>
      <c r="J15" s="40" t="s">
        <v>23</v>
      </c>
      <c r="K15" s="29">
        <v>1657733.54</v>
      </c>
      <c r="L15" s="23"/>
      <c r="M15" s="36">
        <v>1657733.54</v>
      </c>
    </row>
    <row r="16" spans="1:13" ht="12.75">
      <c r="A16" s="39"/>
      <c r="B16" s="23"/>
      <c r="C16" s="23"/>
      <c r="D16" s="23"/>
      <c r="F16" s="23"/>
      <c r="G16" s="23"/>
      <c r="H16" s="23"/>
      <c r="I16" s="20"/>
      <c r="J16" s="32" t="s">
        <v>24</v>
      </c>
      <c r="K16" s="30">
        <v>-160341.39</v>
      </c>
      <c r="L16" s="23"/>
      <c r="M16" s="31">
        <v>-161341.39</v>
      </c>
    </row>
    <row r="17" spans="1:13" s="44" customFormat="1" ht="15">
      <c r="A17" s="25"/>
      <c r="B17" s="41"/>
      <c r="C17" s="41"/>
      <c r="D17" s="42"/>
      <c r="E17" s="41"/>
      <c r="F17" s="41"/>
      <c r="G17" s="41"/>
      <c r="H17" s="42"/>
      <c r="I17" s="43"/>
      <c r="J17" s="32"/>
      <c r="K17" s="33">
        <v>1498442.04</v>
      </c>
      <c r="L17" s="34"/>
      <c r="M17" s="35">
        <v>1497442.04</v>
      </c>
    </row>
    <row r="18" spans="1:13" ht="12.75">
      <c r="A18" s="45" t="s">
        <v>25</v>
      </c>
      <c r="B18" s="23"/>
      <c r="C18" s="23"/>
      <c r="D18" s="22"/>
      <c r="F18" s="23"/>
      <c r="G18" s="23"/>
      <c r="H18" s="22"/>
      <c r="I18" s="20"/>
      <c r="J18" s="32" t="s">
        <v>26</v>
      </c>
      <c r="K18" s="29"/>
      <c r="L18" s="23"/>
      <c r="M18" s="36"/>
    </row>
    <row r="19" spans="1:13" ht="12.75">
      <c r="A19" s="46" t="s">
        <v>27</v>
      </c>
      <c r="B19" s="23"/>
      <c r="C19" s="23"/>
      <c r="D19" s="29"/>
      <c r="F19" s="23"/>
      <c r="G19" s="23"/>
      <c r="H19" s="29"/>
      <c r="I19" s="20"/>
      <c r="J19" s="32" t="s">
        <v>28</v>
      </c>
      <c r="K19" s="29"/>
      <c r="L19" s="23"/>
      <c r="M19" s="36"/>
    </row>
    <row r="20" spans="1:13" ht="18" customHeight="1">
      <c r="A20" s="47" t="s">
        <v>29</v>
      </c>
      <c r="B20" s="23"/>
      <c r="C20" s="23"/>
      <c r="D20" s="29">
        <v>1436.1</v>
      </c>
      <c r="F20" s="23"/>
      <c r="G20" s="23"/>
      <c r="H20" s="29">
        <v>1436.1</v>
      </c>
      <c r="I20" s="20"/>
      <c r="J20" s="32" t="s">
        <v>30</v>
      </c>
      <c r="K20" s="48">
        <v>-11061384.739999998</v>
      </c>
      <c r="L20" s="23"/>
      <c r="M20" s="49">
        <v>-10315914.339999998</v>
      </c>
    </row>
    <row r="21" spans="1:13" ht="12.75">
      <c r="A21" s="46" t="s">
        <v>31</v>
      </c>
      <c r="B21" s="23"/>
      <c r="C21" s="23"/>
      <c r="D21" s="30">
        <v>38337.41</v>
      </c>
      <c r="F21" s="23"/>
      <c r="G21" s="23"/>
      <c r="H21" s="30">
        <v>39803.16</v>
      </c>
      <c r="I21" s="20"/>
      <c r="J21" s="32"/>
      <c r="K21" s="33">
        <v>-11061384.739999998</v>
      </c>
      <c r="L21" s="34"/>
      <c r="M21" s="35">
        <v>-10315914.339999998</v>
      </c>
    </row>
    <row r="22" spans="1:13" ht="12.75">
      <c r="A22" s="46"/>
      <c r="B22" s="23"/>
      <c r="C22" s="23"/>
      <c r="D22" s="33">
        <f>SUM(D20:D21)</f>
        <v>39773.51</v>
      </c>
      <c r="E22" s="34"/>
      <c r="F22" s="34"/>
      <c r="G22" s="34"/>
      <c r="H22" s="33">
        <f>SUM(H20:H21)</f>
        <v>41239.26</v>
      </c>
      <c r="I22" s="20"/>
      <c r="J22" s="32"/>
      <c r="K22" s="29"/>
      <c r="L22" s="23"/>
      <c r="M22" s="36"/>
    </row>
    <row r="23" spans="1:13" ht="12.75">
      <c r="A23" s="46" t="s">
        <v>32</v>
      </c>
      <c r="B23" s="23"/>
      <c r="C23" s="23"/>
      <c r="D23" s="29"/>
      <c r="F23" s="23"/>
      <c r="G23" s="23"/>
      <c r="H23" s="29"/>
      <c r="I23" s="20"/>
      <c r="J23" s="32"/>
      <c r="K23" s="29"/>
      <c r="L23" s="23"/>
      <c r="M23" s="36"/>
    </row>
    <row r="24" spans="1:13" ht="13.5" thickBot="1">
      <c r="A24" s="46" t="s">
        <v>33</v>
      </c>
      <c r="B24" s="23"/>
      <c r="C24" s="23"/>
      <c r="D24" s="30">
        <v>12294659.11</v>
      </c>
      <c r="F24" s="23"/>
      <c r="G24" s="23"/>
      <c r="H24" s="30">
        <v>12334449.11</v>
      </c>
      <c r="I24" s="20"/>
      <c r="J24" s="32" t="s">
        <v>34</v>
      </c>
      <c r="K24" s="37">
        <v>17505685.88</v>
      </c>
      <c r="L24" s="23"/>
      <c r="M24" s="50">
        <v>18250156.28</v>
      </c>
    </row>
    <row r="25" spans="1:13" ht="13.5" thickTop="1">
      <c r="A25" s="46"/>
      <c r="B25" s="23"/>
      <c r="C25" s="23"/>
      <c r="D25" s="38">
        <f>SUM(D24:D24)</f>
        <v>12294659.11</v>
      </c>
      <c r="F25" s="23"/>
      <c r="G25" s="23"/>
      <c r="H25" s="38">
        <f>SUM(H24:H24)</f>
        <v>12334449.11</v>
      </c>
      <c r="I25" s="20"/>
      <c r="J25" s="32"/>
      <c r="K25" s="51"/>
      <c r="L25" s="51"/>
      <c r="M25" s="20"/>
    </row>
    <row r="26" spans="1:13" ht="12.75">
      <c r="A26" s="39"/>
      <c r="B26" s="23"/>
      <c r="C26" s="23"/>
      <c r="D26" s="23"/>
      <c r="F26" s="23"/>
      <c r="G26" s="23"/>
      <c r="H26" s="23"/>
      <c r="I26" s="20"/>
      <c r="J26" s="32"/>
      <c r="K26" s="51"/>
      <c r="L26" s="51"/>
      <c r="M26" s="20"/>
    </row>
    <row r="27" spans="1:13" ht="12.75">
      <c r="A27" s="47" t="s">
        <v>35</v>
      </c>
      <c r="B27" s="23"/>
      <c r="C27" s="23"/>
      <c r="D27" s="30">
        <v>-182840.8</v>
      </c>
      <c r="F27" s="23"/>
      <c r="G27" s="23"/>
      <c r="H27" s="30">
        <v>-116132.54</v>
      </c>
      <c r="I27" s="20"/>
      <c r="J27" s="14"/>
      <c r="K27" s="23"/>
      <c r="L27" s="23"/>
      <c r="M27" s="52"/>
    </row>
    <row r="28" spans="1:13" ht="12.75">
      <c r="A28" s="46"/>
      <c r="B28" s="23"/>
      <c r="C28" s="23"/>
      <c r="D28" s="38">
        <f>SUM(D25:D27)</f>
        <v>12111818.309999999</v>
      </c>
      <c r="F28" s="23"/>
      <c r="G28" s="23"/>
      <c r="H28" s="38">
        <f>SUM(H25:H27)</f>
        <v>12218316.57</v>
      </c>
      <c r="I28" s="20"/>
      <c r="J28" s="14" t="s">
        <v>36</v>
      </c>
      <c r="K28" s="53"/>
      <c r="L28" s="23"/>
      <c r="M28" s="54"/>
    </row>
    <row r="29" spans="1:13" ht="12.75">
      <c r="A29" s="46"/>
      <c r="B29" s="23"/>
      <c r="C29" s="23"/>
      <c r="D29" s="29"/>
      <c r="F29" s="23"/>
      <c r="G29" s="23"/>
      <c r="H29" s="29"/>
      <c r="I29" s="20"/>
      <c r="J29" s="32"/>
      <c r="K29" s="53"/>
      <c r="L29" s="23"/>
      <c r="M29" s="54"/>
    </row>
    <row r="30" spans="1:13" ht="12.75">
      <c r="A30" s="46" t="s">
        <v>37</v>
      </c>
      <c r="B30" s="23"/>
      <c r="C30" s="23"/>
      <c r="D30" s="29"/>
      <c r="F30" s="23"/>
      <c r="G30" s="23"/>
      <c r="H30" s="29"/>
      <c r="I30" s="20"/>
      <c r="J30" s="32" t="s">
        <v>38</v>
      </c>
      <c r="K30" s="53"/>
      <c r="L30" s="23"/>
      <c r="M30" s="54"/>
    </row>
    <row r="31" spans="1:13" ht="12.75">
      <c r="A31" s="47" t="s">
        <v>39</v>
      </c>
      <c r="B31" s="23"/>
      <c r="C31" s="23"/>
      <c r="D31" s="30">
        <v>5438717.19</v>
      </c>
      <c r="F31" s="23"/>
      <c r="G31" s="23"/>
      <c r="H31" s="30">
        <v>5739084.3</v>
      </c>
      <c r="I31" s="20"/>
      <c r="J31" s="32" t="s">
        <v>40</v>
      </c>
      <c r="K31" s="30">
        <v>1128.32</v>
      </c>
      <c r="L31" s="23"/>
      <c r="M31" s="31">
        <v>1378.12</v>
      </c>
    </row>
    <row r="32" spans="1:13" ht="12.75">
      <c r="A32" s="46"/>
      <c r="B32" s="23"/>
      <c r="C32" s="23"/>
      <c r="D32" s="33">
        <f>SUM(D31)</f>
        <v>5438717.19</v>
      </c>
      <c r="E32" s="34"/>
      <c r="F32" s="34"/>
      <c r="G32" s="34"/>
      <c r="H32" s="33">
        <f>SUM(H31)</f>
        <v>5739084.3</v>
      </c>
      <c r="I32" s="20"/>
      <c r="J32" s="32"/>
      <c r="K32" s="38">
        <v>1128.32</v>
      </c>
      <c r="L32" s="23"/>
      <c r="M32" s="55">
        <v>1378.12</v>
      </c>
    </row>
    <row r="33" spans="1:13" ht="12.75">
      <c r="A33" s="32"/>
      <c r="B33" s="23"/>
      <c r="C33" s="23"/>
      <c r="D33" s="38"/>
      <c r="F33" s="23"/>
      <c r="G33" s="23"/>
      <c r="H33" s="38"/>
      <c r="I33" s="20"/>
      <c r="J33" s="32"/>
      <c r="K33" s="29"/>
      <c r="L33" s="23"/>
      <c r="M33" s="36"/>
    </row>
    <row r="34" spans="1:13" ht="12.75">
      <c r="A34" s="45" t="s">
        <v>41</v>
      </c>
      <c r="B34" s="23"/>
      <c r="C34" s="23"/>
      <c r="D34" s="56">
        <f>D22+D28+D31</f>
        <v>17590309.009999998</v>
      </c>
      <c r="F34" s="23"/>
      <c r="G34" s="23"/>
      <c r="H34" s="56">
        <f>H22+H28+H31</f>
        <v>17998640.13</v>
      </c>
      <c r="I34" s="20"/>
      <c r="J34" s="32" t="s">
        <v>42</v>
      </c>
      <c r="K34" s="29"/>
      <c r="L34" s="23"/>
      <c r="M34" s="36"/>
    </row>
    <row r="35" spans="1:13" ht="12.75">
      <c r="A35" s="46"/>
      <c r="B35" s="22"/>
      <c r="C35" s="23"/>
      <c r="D35" s="23"/>
      <c r="F35" s="22"/>
      <c r="G35" s="23"/>
      <c r="H35" s="23"/>
      <c r="I35" s="20"/>
      <c r="J35" s="32" t="s">
        <v>43</v>
      </c>
      <c r="K35" s="29"/>
      <c r="L35" s="23"/>
      <c r="M35" s="36">
        <v>115</v>
      </c>
    </row>
    <row r="36" spans="1:13" ht="12.75">
      <c r="A36" s="45" t="s">
        <v>44</v>
      </c>
      <c r="B36" s="22"/>
      <c r="C36" s="23"/>
      <c r="D36" s="23"/>
      <c r="F36" s="22"/>
      <c r="G36" s="23"/>
      <c r="H36" s="23"/>
      <c r="I36" s="20"/>
      <c r="J36" s="32" t="s">
        <v>45</v>
      </c>
      <c r="K36" s="29">
        <v>77659.39</v>
      </c>
      <c r="L36" s="23"/>
      <c r="M36" s="36">
        <v>81496.19</v>
      </c>
    </row>
    <row r="37" spans="1:13" ht="12.75">
      <c r="A37" s="46" t="s">
        <v>46</v>
      </c>
      <c r="B37" s="29"/>
      <c r="C37" s="23"/>
      <c r="D37" s="23"/>
      <c r="F37" s="29"/>
      <c r="G37" s="23"/>
      <c r="H37" s="23"/>
      <c r="I37" s="20"/>
      <c r="J37" s="32" t="s">
        <v>47</v>
      </c>
      <c r="K37" s="57">
        <v>0</v>
      </c>
      <c r="L37" s="23"/>
      <c r="M37" s="58">
        <v>48.7</v>
      </c>
    </row>
    <row r="38" spans="1:13" ht="12.75">
      <c r="A38" s="46" t="s">
        <v>48</v>
      </c>
      <c r="B38" s="23"/>
      <c r="C38" s="23"/>
      <c r="D38" s="59">
        <v>222296.29</v>
      </c>
      <c r="F38" s="23"/>
      <c r="G38" s="23"/>
      <c r="H38" s="59">
        <v>300928.2</v>
      </c>
      <c r="I38" s="20"/>
      <c r="J38" s="32" t="s">
        <v>49</v>
      </c>
      <c r="K38" s="30">
        <v>463700.75</v>
      </c>
      <c r="L38" s="23"/>
      <c r="M38" s="31">
        <v>254880.46</v>
      </c>
    </row>
    <row r="39" spans="1:13" ht="12.75">
      <c r="A39" s="46"/>
      <c r="B39" s="23"/>
      <c r="C39" s="23"/>
      <c r="D39" s="29">
        <f>SUM(D38)</f>
        <v>222296.29</v>
      </c>
      <c r="F39" s="23"/>
      <c r="G39" s="23"/>
      <c r="H39" s="29">
        <f>SUM(H38)</f>
        <v>300928.2</v>
      </c>
      <c r="I39" s="20"/>
      <c r="J39" s="32" t="s">
        <v>50</v>
      </c>
      <c r="K39" s="38">
        <v>542488.46</v>
      </c>
      <c r="L39" s="23"/>
      <c r="M39" s="55">
        <v>337918.47</v>
      </c>
    </row>
    <row r="40" spans="1:13" ht="12.75">
      <c r="A40" s="46"/>
      <c r="B40" s="23"/>
      <c r="C40" s="23"/>
      <c r="D40" s="29"/>
      <c r="F40" s="23"/>
      <c r="G40" s="23"/>
      <c r="H40" s="29"/>
      <c r="I40" s="20"/>
      <c r="J40" s="32"/>
      <c r="K40" s="60"/>
      <c r="L40" s="23"/>
      <c r="M40" s="61"/>
    </row>
    <row r="41" spans="1:13" ht="13.5" thickBot="1">
      <c r="A41" s="45" t="s">
        <v>51</v>
      </c>
      <c r="B41" s="23"/>
      <c r="C41" s="23"/>
      <c r="D41" s="37">
        <f>D13+D34+D39</f>
        <v>18048174.339999996</v>
      </c>
      <c r="F41" s="23"/>
      <c r="G41" s="23"/>
      <c r="H41" s="37">
        <f>H13+H34+H39</f>
        <v>18588074.75</v>
      </c>
      <c r="I41" s="20"/>
      <c r="J41" s="14" t="s">
        <v>52</v>
      </c>
      <c r="K41" s="37">
        <v>18048174.34</v>
      </c>
      <c r="L41" s="62"/>
      <c r="M41" s="50">
        <v>18588074.75</v>
      </c>
    </row>
    <row r="42" spans="1:13" ht="13.5" thickTop="1">
      <c r="A42" s="45"/>
      <c r="B42" s="23"/>
      <c r="C42" s="23"/>
      <c r="D42" s="38"/>
      <c r="F42" s="23"/>
      <c r="G42" s="23"/>
      <c r="H42" s="38"/>
      <c r="I42" s="20"/>
      <c r="J42" s="32"/>
      <c r="K42" s="38"/>
      <c r="L42" s="62"/>
      <c r="M42" s="55"/>
    </row>
    <row r="43" spans="1:13" ht="12.75">
      <c r="A43" s="46"/>
      <c r="B43" s="22"/>
      <c r="C43" s="23"/>
      <c r="D43" s="23"/>
      <c r="F43" s="22"/>
      <c r="G43" s="23"/>
      <c r="H43" s="23"/>
      <c r="I43" s="20"/>
      <c r="J43" s="32"/>
      <c r="K43" s="51"/>
      <c r="L43" s="51"/>
      <c r="M43" s="20"/>
    </row>
    <row r="44" spans="1:13" ht="12.75">
      <c r="A44" s="63" t="s">
        <v>53</v>
      </c>
      <c r="B44" s="22"/>
      <c r="C44" s="23"/>
      <c r="D44" s="23"/>
      <c r="F44" s="22"/>
      <c r="G44" s="23"/>
      <c r="H44" s="23"/>
      <c r="I44" s="20"/>
      <c r="J44" s="14" t="s">
        <v>54</v>
      </c>
      <c r="K44" s="23"/>
      <c r="L44" s="23"/>
      <c r="M44" s="52"/>
    </row>
    <row r="45" spans="1:13" ht="12.75">
      <c r="A45" s="32" t="s">
        <v>55</v>
      </c>
      <c r="B45" s="22"/>
      <c r="C45" s="23"/>
      <c r="D45" s="64">
        <v>18437477.24</v>
      </c>
      <c r="F45" s="22"/>
      <c r="G45" s="23"/>
      <c r="H45" s="64">
        <v>19633816.48</v>
      </c>
      <c r="I45" s="20"/>
      <c r="J45" s="32" t="s">
        <v>55</v>
      </c>
      <c r="K45" s="64">
        <v>18437477.24</v>
      </c>
      <c r="L45" s="23"/>
      <c r="M45" s="65">
        <v>19633816.48</v>
      </c>
    </row>
    <row r="46" spans="1:13" ht="16.5" thickBot="1">
      <c r="A46" s="66"/>
      <c r="B46" s="23"/>
      <c r="C46" s="23"/>
      <c r="D46" s="37">
        <f>SUM(D45)</f>
        <v>18437477.24</v>
      </c>
      <c r="F46" s="23"/>
      <c r="G46" s="23"/>
      <c r="H46" s="37">
        <f>SUM(H45)</f>
        <v>19633816.48</v>
      </c>
      <c r="I46" s="20"/>
      <c r="J46" s="32"/>
      <c r="K46" s="37">
        <v>18437477.24</v>
      </c>
      <c r="L46" s="23"/>
      <c r="M46" s="50">
        <v>19633816.48</v>
      </c>
    </row>
    <row r="47" spans="1:13" ht="17.25" thickBot="1" thickTop="1">
      <c r="A47" s="67"/>
      <c r="B47" s="3"/>
      <c r="C47" s="3"/>
      <c r="D47" s="68"/>
      <c r="E47" s="3"/>
      <c r="F47" s="3"/>
      <c r="G47" s="3"/>
      <c r="H47" s="3"/>
      <c r="I47" s="5"/>
      <c r="J47" s="69"/>
      <c r="K47" s="4"/>
      <c r="L47" s="4"/>
      <c r="M47" s="5"/>
    </row>
    <row r="48" ht="13.5" thickBot="1"/>
    <row r="49" spans="1:15" ht="15.75">
      <c r="A49" s="119" t="s">
        <v>56</v>
      </c>
      <c r="B49" s="105"/>
      <c r="C49" s="105"/>
      <c r="D49" s="105"/>
      <c r="E49" s="105"/>
      <c r="F49" s="105"/>
      <c r="G49" s="105"/>
      <c r="H49" s="106"/>
      <c r="I49" s="71"/>
      <c r="J49" s="105" t="s">
        <v>57</v>
      </c>
      <c r="K49" s="105"/>
      <c r="L49" s="105"/>
      <c r="M49" s="106"/>
      <c r="N49" s="23"/>
      <c r="O49" s="70"/>
    </row>
    <row r="50" spans="1:15" ht="14.25">
      <c r="A50" s="99" t="s">
        <v>118</v>
      </c>
      <c r="B50" s="100"/>
      <c r="C50" s="100"/>
      <c r="D50" s="100"/>
      <c r="E50" s="100"/>
      <c r="F50" s="100"/>
      <c r="G50" s="100"/>
      <c r="H50" s="101"/>
      <c r="I50" s="32"/>
      <c r="J50" s="51"/>
      <c r="K50" s="23"/>
      <c r="L50" s="23"/>
      <c r="M50" s="52"/>
      <c r="N50" s="23"/>
      <c r="O50" s="70"/>
    </row>
    <row r="51" spans="1:14" ht="13.5" thickBot="1">
      <c r="A51" s="2"/>
      <c r="B51" s="3"/>
      <c r="C51" s="3"/>
      <c r="D51" s="3"/>
      <c r="E51" s="3"/>
      <c r="F51" s="3"/>
      <c r="G51" s="3"/>
      <c r="H51" s="72"/>
      <c r="I51" s="69"/>
      <c r="J51" s="4"/>
      <c r="K51" s="4"/>
      <c r="L51" s="4"/>
      <c r="M51" s="5"/>
      <c r="N51" s="70"/>
    </row>
    <row r="52" spans="1:14" ht="12.75">
      <c r="A52" s="39"/>
      <c r="B52" s="23"/>
      <c r="C52" s="23"/>
      <c r="D52" s="23"/>
      <c r="F52" s="23"/>
      <c r="G52" s="23"/>
      <c r="H52" s="52"/>
      <c r="I52" s="32"/>
      <c r="J52" s="51"/>
      <c r="K52" s="51"/>
      <c r="L52" s="51"/>
      <c r="M52" s="20"/>
      <c r="N52" s="70"/>
    </row>
    <row r="53" spans="1:14" ht="12.75">
      <c r="A53" s="45" t="s">
        <v>58</v>
      </c>
      <c r="B53" s="23"/>
      <c r="C53" s="103" t="s">
        <v>59</v>
      </c>
      <c r="D53" s="103"/>
      <c r="E53" s="16"/>
      <c r="F53" s="16"/>
      <c r="G53" s="103" t="s">
        <v>59</v>
      </c>
      <c r="H53" s="104"/>
      <c r="I53" s="32"/>
      <c r="J53" s="51"/>
      <c r="K53" s="51"/>
      <c r="L53" s="51"/>
      <c r="M53" s="20"/>
      <c r="N53" s="70"/>
    </row>
    <row r="54" spans="1:14" ht="38.25">
      <c r="A54" s="73"/>
      <c r="B54" s="23"/>
      <c r="C54" s="103" t="s">
        <v>60</v>
      </c>
      <c r="D54" s="103"/>
      <c r="E54" s="16"/>
      <c r="F54" s="16"/>
      <c r="G54" s="103" t="s">
        <v>61</v>
      </c>
      <c r="H54" s="104"/>
      <c r="I54" s="32"/>
      <c r="J54" s="74"/>
      <c r="K54" s="15" t="s">
        <v>4</v>
      </c>
      <c r="L54" s="11"/>
      <c r="M54" s="17" t="s">
        <v>5</v>
      </c>
      <c r="N54" s="70"/>
    </row>
    <row r="55" spans="1:14" ht="12.75">
      <c r="A55" s="28" t="s">
        <v>62</v>
      </c>
      <c r="B55" s="23"/>
      <c r="C55" s="22"/>
      <c r="D55" s="29">
        <f>D124</f>
        <v>405391.31</v>
      </c>
      <c r="F55" s="23"/>
      <c r="G55" s="22"/>
      <c r="H55" s="36">
        <f>H124</f>
        <v>384631.32</v>
      </c>
      <c r="I55" s="32"/>
      <c r="J55" s="75" t="s">
        <v>119</v>
      </c>
      <c r="K55" s="29">
        <f>D92</f>
        <v>-675766.0199999998</v>
      </c>
      <c r="L55" s="51"/>
      <c r="M55" s="36">
        <f>H92</f>
        <v>-438324.2799999998</v>
      </c>
      <c r="N55" s="70"/>
    </row>
    <row r="56" spans="1:14" ht="30.75" customHeight="1">
      <c r="A56" s="47" t="s">
        <v>63</v>
      </c>
      <c r="B56" s="23"/>
      <c r="C56" s="22"/>
      <c r="D56" s="30">
        <f>D114</f>
        <v>1878550.48</v>
      </c>
      <c r="F56" s="23"/>
      <c r="G56" s="22"/>
      <c r="H56" s="31">
        <v>1240557.2</v>
      </c>
      <c r="I56" s="32"/>
      <c r="J56" s="74" t="s">
        <v>64</v>
      </c>
      <c r="K56" s="30">
        <f>M60</f>
        <v>-10315914.339999998</v>
      </c>
      <c r="L56" s="51"/>
      <c r="M56" s="31">
        <v>-9805220.69</v>
      </c>
      <c r="N56" s="70"/>
    </row>
    <row r="57" spans="1:14" ht="12.75">
      <c r="A57" s="47" t="s">
        <v>65</v>
      </c>
      <c r="B57" s="23"/>
      <c r="C57" s="22"/>
      <c r="D57" s="29">
        <f>D55-D56</f>
        <v>-1473159.17</v>
      </c>
      <c r="F57" s="23"/>
      <c r="G57" s="22"/>
      <c r="H57" s="36">
        <f>H55-H56</f>
        <v>-855925.8799999999</v>
      </c>
      <c r="I57" s="32"/>
      <c r="J57" s="74" t="s">
        <v>66</v>
      </c>
      <c r="K57" s="29">
        <f>SUM(K55:K56)</f>
        <v>-10991680.359999998</v>
      </c>
      <c r="L57" s="51"/>
      <c r="M57" s="36">
        <f>SUM(M55:M56)</f>
        <v>-10243544.969999999</v>
      </c>
      <c r="N57" s="70"/>
    </row>
    <row r="58" spans="1:14" ht="12.75">
      <c r="A58" s="47"/>
      <c r="B58" s="23"/>
      <c r="C58" s="22"/>
      <c r="D58" s="29"/>
      <c r="F58" s="23"/>
      <c r="G58" s="22"/>
      <c r="H58" s="36"/>
      <c r="I58" s="32"/>
      <c r="J58" s="74"/>
      <c r="K58" s="29"/>
      <c r="L58" s="51"/>
      <c r="M58" s="36"/>
      <c r="N58" s="70"/>
    </row>
    <row r="59" spans="1:13" ht="12.75">
      <c r="A59" s="47" t="s">
        <v>67</v>
      </c>
      <c r="B59" s="23"/>
      <c r="C59" s="22"/>
      <c r="D59" s="30">
        <f>D129</f>
        <v>260577.12</v>
      </c>
      <c r="F59" s="23"/>
      <c r="G59" s="22"/>
      <c r="H59" s="31">
        <f>H129</f>
        <v>236888.28</v>
      </c>
      <c r="I59" s="32"/>
      <c r="J59" s="74" t="s">
        <v>68</v>
      </c>
      <c r="K59" s="30">
        <v>69704.38</v>
      </c>
      <c r="L59" s="51"/>
      <c r="M59" s="31">
        <v>72369.37</v>
      </c>
    </row>
    <row r="60" spans="1:13" ht="13.5" thickBot="1">
      <c r="A60" s="46" t="s">
        <v>69</v>
      </c>
      <c r="B60" s="23"/>
      <c r="C60" s="22"/>
      <c r="D60" s="29">
        <f>SUM(D57:D59)</f>
        <v>-1212582.0499999998</v>
      </c>
      <c r="F60" s="23"/>
      <c r="G60" s="22"/>
      <c r="H60" s="36">
        <f>SUM(H57:H59)</f>
        <v>-619037.5999999999</v>
      </c>
      <c r="I60" s="32"/>
      <c r="J60" s="74" t="s">
        <v>70</v>
      </c>
      <c r="K60" s="76">
        <f>K57-K59</f>
        <v>-11061384.739999998</v>
      </c>
      <c r="L60" s="51"/>
      <c r="M60" s="77">
        <f>M57-M59</f>
        <v>-10315914.339999998</v>
      </c>
    </row>
    <row r="61" spans="1:13" ht="13.5" thickTop="1">
      <c r="A61" s="46"/>
      <c r="B61" s="23"/>
      <c r="C61" s="22"/>
      <c r="D61" s="29"/>
      <c r="F61" s="23"/>
      <c r="G61" s="22"/>
      <c r="H61" s="36"/>
      <c r="I61" s="32"/>
      <c r="J61" s="51"/>
      <c r="K61" s="51"/>
      <c r="L61" s="51"/>
      <c r="M61" s="20"/>
    </row>
    <row r="62" spans="1:13" ht="12.75">
      <c r="A62" s="47" t="s">
        <v>71</v>
      </c>
      <c r="B62" s="23"/>
      <c r="C62" s="30">
        <f>D105+D107+C109+C110+C112</f>
        <v>50242.170000000006</v>
      </c>
      <c r="D62" s="64">
        <f>C62</f>
        <v>50242.170000000006</v>
      </c>
      <c r="F62" s="23"/>
      <c r="G62" s="30">
        <f>H105+H107+G109+G110+G112</f>
        <v>45102.130000000005</v>
      </c>
      <c r="H62" s="65">
        <f>G62</f>
        <v>45102.130000000005</v>
      </c>
      <c r="I62" s="32"/>
      <c r="J62" s="51"/>
      <c r="K62" s="51"/>
      <c r="L62" s="51"/>
      <c r="M62" s="20"/>
    </row>
    <row r="63" spans="1:13" ht="12.75">
      <c r="A63" s="46"/>
      <c r="B63" s="23"/>
      <c r="C63" s="29"/>
      <c r="D63" s="23"/>
      <c r="F63" s="23"/>
      <c r="G63" s="29"/>
      <c r="H63" s="52"/>
      <c r="I63" s="32"/>
      <c r="J63" s="51"/>
      <c r="K63" s="51"/>
      <c r="L63" s="51"/>
      <c r="M63" s="20"/>
    </row>
    <row r="64" spans="1:13" ht="12.75">
      <c r="A64" s="45" t="s">
        <v>72</v>
      </c>
      <c r="B64" s="23"/>
      <c r="C64" s="78"/>
      <c r="D64" s="29">
        <f>D60-C62</f>
        <v>-1262824.2199999997</v>
      </c>
      <c r="F64" s="23"/>
      <c r="G64" s="78"/>
      <c r="H64" s="36">
        <f>H60-G62</f>
        <v>-664139.7299999999</v>
      </c>
      <c r="I64" s="32"/>
      <c r="J64" s="51"/>
      <c r="K64" s="51"/>
      <c r="L64" s="51"/>
      <c r="M64" s="20"/>
    </row>
    <row r="65" spans="1:13" ht="12.75">
      <c r="A65" s="46"/>
      <c r="B65" s="23"/>
      <c r="C65" s="29"/>
      <c r="D65" s="29"/>
      <c r="F65" s="23"/>
      <c r="G65" s="29"/>
      <c r="H65" s="36"/>
      <c r="I65" s="32"/>
      <c r="J65" s="51"/>
      <c r="K65" s="51"/>
      <c r="L65" s="51"/>
      <c r="M65" s="20"/>
    </row>
    <row r="66" spans="1:13" ht="12.75">
      <c r="A66" s="46" t="s">
        <v>73</v>
      </c>
      <c r="B66" s="23"/>
      <c r="C66" s="29"/>
      <c r="D66" s="29"/>
      <c r="F66" s="23"/>
      <c r="G66" s="29"/>
      <c r="H66" s="36"/>
      <c r="I66" s="32"/>
      <c r="J66" s="51"/>
      <c r="K66" s="51"/>
      <c r="L66" s="51"/>
      <c r="M66" s="20"/>
    </row>
    <row r="67" spans="1:13" ht="25.5">
      <c r="A67" s="46" t="s">
        <v>74</v>
      </c>
      <c r="B67" s="23"/>
      <c r="C67" s="79"/>
      <c r="D67" s="29"/>
      <c r="F67" s="23"/>
      <c r="G67" s="79"/>
      <c r="H67" s="36"/>
      <c r="I67" s="32"/>
      <c r="J67" s="51"/>
      <c r="K67" s="51"/>
      <c r="L67" s="51"/>
      <c r="M67" s="20"/>
    </row>
    <row r="68" spans="1:13" ht="12.75">
      <c r="A68" s="46" t="s">
        <v>75</v>
      </c>
      <c r="B68" s="23"/>
      <c r="C68" s="29">
        <v>526058.64</v>
      </c>
      <c r="D68" s="29"/>
      <c r="F68" s="23"/>
      <c r="G68" s="29">
        <v>370364.23</v>
      </c>
      <c r="H68" s="36"/>
      <c r="I68" s="32"/>
      <c r="J68" s="51"/>
      <c r="K68" s="51"/>
      <c r="L68" s="51"/>
      <c r="M68" s="20"/>
    </row>
    <row r="69" spans="1:13" ht="12.75">
      <c r="A69" s="46"/>
      <c r="B69" s="23"/>
      <c r="C69" s="29"/>
      <c r="D69" s="29"/>
      <c r="F69" s="23"/>
      <c r="G69" s="29"/>
      <c r="H69" s="36"/>
      <c r="I69" s="32"/>
      <c r="J69" s="51"/>
      <c r="K69" s="51"/>
      <c r="L69" s="51"/>
      <c r="M69" s="20"/>
    </row>
    <row r="70" spans="1:13" ht="38.25">
      <c r="A70" s="80" t="s">
        <v>76</v>
      </c>
      <c r="B70" s="23"/>
      <c r="C70" s="29">
        <v>13500</v>
      </c>
      <c r="D70" s="29"/>
      <c r="F70" s="23"/>
      <c r="G70" s="29"/>
      <c r="H70" s="36"/>
      <c r="I70" s="32"/>
      <c r="J70" s="51"/>
      <c r="K70" s="51"/>
      <c r="L70" s="51"/>
      <c r="M70" s="20"/>
    </row>
    <row r="71" spans="1:13" ht="12.75">
      <c r="A71" s="45" t="s">
        <v>77</v>
      </c>
      <c r="B71" s="23"/>
      <c r="C71" s="59">
        <v>219755.37</v>
      </c>
      <c r="D71" s="29">
        <f>SUM(C67:C71)</f>
        <v>759314.01</v>
      </c>
      <c r="F71" s="23"/>
      <c r="G71" s="59">
        <v>210659.79</v>
      </c>
      <c r="H71" s="36">
        <f>SUM(G67:G71)</f>
        <v>581024.02</v>
      </c>
      <c r="I71" s="21"/>
      <c r="J71" s="51"/>
      <c r="K71" s="51"/>
      <c r="L71" s="51"/>
      <c r="M71" s="20"/>
    </row>
    <row r="72" spans="1:13" ht="12.75">
      <c r="A72" s="46" t="s">
        <v>78</v>
      </c>
      <c r="B72" s="23"/>
      <c r="C72" s="29"/>
      <c r="D72" s="29"/>
      <c r="F72" s="23"/>
      <c r="G72" s="29"/>
      <c r="H72" s="36"/>
      <c r="I72" s="32"/>
      <c r="J72" s="51"/>
      <c r="K72" s="51"/>
      <c r="L72" s="51"/>
      <c r="M72" s="20"/>
    </row>
    <row r="73" spans="1:13" ht="12.75">
      <c r="A73" s="45" t="s">
        <v>79</v>
      </c>
      <c r="B73" s="23"/>
      <c r="C73" s="30">
        <f>C111</f>
        <v>118658.26</v>
      </c>
      <c r="D73" s="29">
        <f>C73</f>
        <v>118658.26</v>
      </c>
      <c r="F73" s="23"/>
      <c r="G73" s="30">
        <f>G111</f>
        <v>345578.18</v>
      </c>
      <c r="H73" s="36">
        <f>G73</f>
        <v>345578.18</v>
      </c>
      <c r="I73" s="32"/>
      <c r="J73" s="51"/>
      <c r="K73" s="51"/>
      <c r="L73" s="51"/>
      <c r="M73" s="20"/>
    </row>
    <row r="74" spans="1:13" ht="12.75">
      <c r="A74" s="45" t="s">
        <v>80</v>
      </c>
      <c r="B74" s="23"/>
      <c r="C74" s="29"/>
      <c r="D74" s="29">
        <f>D64+D71-D73</f>
        <v>-622168.4699999997</v>
      </c>
      <c r="F74" s="23"/>
      <c r="G74" s="29"/>
      <c r="H74" s="36">
        <f>H64+H71-H73</f>
        <v>-428693.88999999984</v>
      </c>
      <c r="I74" s="32"/>
      <c r="J74" s="51"/>
      <c r="K74" s="51"/>
      <c r="L74" s="51"/>
      <c r="M74" s="20"/>
    </row>
    <row r="75" spans="1:13" ht="12.75">
      <c r="A75" s="28"/>
      <c r="B75" s="23"/>
      <c r="C75" s="29"/>
      <c r="D75" s="29"/>
      <c r="F75" s="23"/>
      <c r="G75" s="29"/>
      <c r="H75" s="36"/>
      <c r="I75" s="32"/>
      <c r="J75" s="51"/>
      <c r="K75" s="51"/>
      <c r="L75" s="51"/>
      <c r="M75" s="20"/>
    </row>
    <row r="76" spans="1:13" ht="12.75">
      <c r="A76" s="46" t="s">
        <v>81</v>
      </c>
      <c r="B76" s="23"/>
      <c r="C76" s="29"/>
      <c r="D76" s="59">
        <f>D113</f>
        <v>52937.38</v>
      </c>
      <c r="F76" s="23"/>
      <c r="G76" s="29"/>
      <c r="H76" s="81">
        <f>H113</f>
        <v>53210.36</v>
      </c>
      <c r="I76" s="32"/>
      <c r="J76" s="51"/>
      <c r="K76" s="51"/>
      <c r="L76" s="51"/>
      <c r="M76" s="20"/>
    </row>
    <row r="77" spans="1:13" ht="12.75">
      <c r="A77" s="46"/>
      <c r="B77" s="23"/>
      <c r="C77" s="29"/>
      <c r="D77" s="29"/>
      <c r="F77" s="23"/>
      <c r="G77" s="29"/>
      <c r="H77" s="36"/>
      <c r="I77" s="32"/>
      <c r="J77" s="51"/>
      <c r="K77" s="51"/>
      <c r="L77" s="51"/>
      <c r="M77" s="20"/>
    </row>
    <row r="78" spans="1:13" ht="12.75">
      <c r="A78" s="45" t="s">
        <v>82</v>
      </c>
      <c r="B78" s="23"/>
      <c r="C78" s="82"/>
      <c r="D78" s="29">
        <f>D74-D76</f>
        <v>-675105.8499999997</v>
      </c>
      <c r="F78" s="23"/>
      <c r="G78" s="82"/>
      <c r="H78" s="36">
        <f>H74-H76</f>
        <v>-481904.2499999998</v>
      </c>
      <c r="I78" s="32"/>
      <c r="J78" s="51"/>
      <c r="K78" s="51"/>
      <c r="L78" s="51"/>
      <c r="M78" s="20"/>
    </row>
    <row r="79" spans="1:13" ht="12.75">
      <c r="A79" s="45"/>
      <c r="B79" s="23"/>
      <c r="C79" s="82"/>
      <c r="D79" s="29"/>
      <c r="F79" s="23"/>
      <c r="G79" s="82"/>
      <c r="H79" s="36"/>
      <c r="I79" s="32"/>
      <c r="J79" s="51"/>
      <c r="K79" s="51"/>
      <c r="L79" s="51"/>
      <c r="M79" s="20"/>
    </row>
    <row r="80" spans="1:13" ht="12.75">
      <c r="A80" s="46" t="s">
        <v>83</v>
      </c>
      <c r="B80" s="23"/>
      <c r="C80" s="29"/>
      <c r="D80" s="29"/>
      <c r="F80" s="23"/>
      <c r="G80" s="29"/>
      <c r="H80" s="36"/>
      <c r="I80" s="32"/>
      <c r="J80" s="51"/>
      <c r="K80" s="51"/>
      <c r="L80" s="51"/>
      <c r="M80" s="20"/>
    </row>
    <row r="81" spans="1:13" ht="12.75">
      <c r="A81" s="46" t="s">
        <v>84</v>
      </c>
      <c r="B81" s="23"/>
      <c r="C81" s="29">
        <v>0</v>
      </c>
      <c r="D81" s="29"/>
      <c r="F81" s="23"/>
      <c r="G81" s="29">
        <v>45</v>
      </c>
      <c r="H81" s="36"/>
      <c r="I81" s="32"/>
      <c r="J81" s="51"/>
      <c r="K81" s="51"/>
      <c r="L81" s="51"/>
      <c r="M81" s="20"/>
    </row>
    <row r="82" spans="1:13" ht="25.5">
      <c r="A82" s="46" t="s">
        <v>85</v>
      </c>
      <c r="B82" s="23"/>
      <c r="C82" s="30">
        <v>48.71</v>
      </c>
      <c r="D82" s="29">
        <f>SUM(C81:C82)</f>
        <v>48.71</v>
      </c>
      <c r="F82" s="23"/>
      <c r="G82" s="30">
        <v>43579.97</v>
      </c>
      <c r="H82" s="36">
        <f>SUM(G81:G82)</f>
        <v>43624.97</v>
      </c>
      <c r="I82" s="32"/>
      <c r="J82" s="51"/>
      <c r="K82" s="51"/>
      <c r="L82" s="51"/>
      <c r="M82" s="20"/>
    </row>
    <row r="83" spans="1:13" ht="12.75">
      <c r="A83" s="46" t="s">
        <v>86</v>
      </c>
      <c r="B83" s="23"/>
      <c r="C83" s="29"/>
      <c r="D83" s="29"/>
      <c r="F83" s="23"/>
      <c r="G83" s="29"/>
      <c r="H83" s="36"/>
      <c r="I83" s="32"/>
      <c r="J83" s="51"/>
      <c r="K83" s="51"/>
      <c r="L83" s="51"/>
      <c r="M83" s="20"/>
    </row>
    <row r="84" spans="1:13" ht="12.75">
      <c r="A84" s="46" t="s">
        <v>87</v>
      </c>
      <c r="B84" s="23"/>
      <c r="C84" s="29">
        <v>0.09</v>
      </c>
      <c r="D84" s="29"/>
      <c r="F84" s="23"/>
      <c r="G84" s="29">
        <v>45</v>
      </c>
      <c r="H84" s="36"/>
      <c r="I84" s="32"/>
      <c r="J84" s="51"/>
      <c r="K84" s="51"/>
      <c r="L84" s="51"/>
      <c r="M84" s="20"/>
    </row>
    <row r="85" spans="1:13" ht="12.75">
      <c r="A85" s="47" t="s">
        <v>88</v>
      </c>
      <c r="B85" s="23"/>
      <c r="C85" s="30">
        <v>708.79</v>
      </c>
      <c r="D85" s="29">
        <f>SUM(C84:C85)</f>
        <v>708.88</v>
      </c>
      <c r="F85" s="23"/>
      <c r="G85" s="30">
        <v>0</v>
      </c>
      <c r="H85" s="36">
        <f>SUM(G84:G85)</f>
        <v>45</v>
      </c>
      <c r="I85" s="32"/>
      <c r="J85" s="51"/>
      <c r="K85" s="51"/>
      <c r="L85" s="51"/>
      <c r="M85" s="20"/>
    </row>
    <row r="86" spans="1:13" ht="12.75">
      <c r="A86" s="46"/>
      <c r="B86" s="23"/>
      <c r="C86" s="29"/>
      <c r="D86" s="29"/>
      <c r="F86" s="23"/>
      <c r="G86" s="29"/>
      <c r="H86" s="36"/>
      <c r="I86" s="32"/>
      <c r="J86" s="51"/>
      <c r="K86" s="51"/>
      <c r="L86" s="51"/>
      <c r="M86" s="20"/>
    </row>
    <row r="87" spans="1:13" ht="12.75">
      <c r="A87" s="46" t="s">
        <v>89</v>
      </c>
      <c r="B87" s="23"/>
      <c r="C87" s="29">
        <f>D76</f>
        <v>52937.38</v>
      </c>
      <c r="D87" s="29"/>
      <c r="F87" s="23"/>
      <c r="G87" s="29">
        <f>H76</f>
        <v>53210.36</v>
      </c>
      <c r="H87" s="36"/>
      <c r="I87" s="32"/>
      <c r="J87" s="51"/>
      <c r="K87" s="51"/>
      <c r="L87" s="51"/>
      <c r="M87" s="20"/>
    </row>
    <row r="88" spans="1:13" ht="12.75">
      <c r="A88" s="46" t="s">
        <v>86</v>
      </c>
      <c r="B88" s="23"/>
      <c r="C88" s="29"/>
      <c r="D88" s="29" t="s">
        <v>90</v>
      </c>
      <c r="F88" s="23"/>
      <c r="G88" s="29"/>
      <c r="H88" s="36" t="s">
        <v>90</v>
      </c>
      <c r="I88" s="32"/>
      <c r="J88" s="51"/>
      <c r="K88" s="51"/>
      <c r="L88" s="51"/>
      <c r="M88" s="20"/>
    </row>
    <row r="89" spans="1:13" ht="25.5">
      <c r="A89" s="83" t="s">
        <v>91</v>
      </c>
      <c r="B89" s="23"/>
      <c r="C89" s="30">
        <f>D76</f>
        <v>52937.38</v>
      </c>
      <c r="D89" s="82">
        <f>C87-C89</f>
        <v>0</v>
      </c>
      <c r="F89" s="23"/>
      <c r="G89" s="30">
        <f>H76</f>
        <v>53210.36</v>
      </c>
      <c r="H89" s="84">
        <f>G87-G89</f>
        <v>0</v>
      </c>
      <c r="I89" s="32"/>
      <c r="J89" s="51"/>
      <c r="K89" s="51"/>
      <c r="L89" s="51"/>
      <c r="M89" s="20"/>
    </row>
    <row r="90" spans="1:13" ht="12.75">
      <c r="A90" s="83"/>
      <c r="B90" s="23"/>
      <c r="C90" s="79"/>
      <c r="D90" s="82"/>
      <c r="F90" s="23"/>
      <c r="G90" s="79"/>
      <c r="H90" s="84"/>
      <c r="I90" s="32"/>
      <c r="J90" s="51"/>
      <c r="K90" s="51"/>
      <c r="L90" s="51"/>
      <c r="M90" s="20"/>
    </row>
    <row r="91" spans="1:13" ht="12.75">
      <c r="A91" s="32"/>
      <c r="B91" s="23"/>
      <c r="C91" s="82"/>
      <c r="D91" s="38"/>
      <c r="F91" s="23"/>
      <c r="G91" s="82"/>
      <c r="H91" s="55"/>
      <c r="I91" s="32"/>
      <c r="J91" s="51"/>
      <c r="K91" s="51"/>
      <c r="L91" s="51"/>
      <c r="M91" s="20"/>
    </row>
    <row r="92" spans="1:13" ht="13.5" thickBot="1">
      <c r="A92" s="85" t="s">
        <v>92</v>
      </c>
      <c r="B92" s="23"/>
      <c r="C92" s="82"/>
      <c r="D92" s="37">
        <f>D78+D82-D85</f>
        <v>-675766.0199999998</v>
      </c>
      <c r="E92" s="79"/>
      <c r="F92" s="23"/>
      <c r="G92" s="82"/>
      <c r="H92" s="50">
        <f>H78+H82-H85</f>
        <v>-438324.2799999998</v>
      </c>
      <c r="I92" s="32"/>
      <c r="J92" s="51"/>
      <c r="K92" s="51"/>
      <c r="L92" s="51"/>
      <c r="M92" s="20"/>
    </row>
    <row r="93" spans="1:13" ht="14.25" thickBot="1" thickTop="1">
      <c r="A93" s="86"/>
      <c r="B93" s="87"/>
      <c r="C93" s="87"/>
      <c r="D93" s="3"/>
      <c r="E93" s="3"/>
      <c r="F93" s="87"/>
      <c r="G93" s="87"/>
      <c r="H93" s="72"/>
      <c r="I93" s="69"/>
      <c r="J93" s="4"/>
      <c r="K93" s="4"/>
      <c r="L93" s="4"/>
      <c r="M93" s="5"/>
    </row>
    <row r="96" ht="18">
      <c r="A96" s="88" t="s">
        <v>93</v>
      </c>
    </row>
    <row r="97" ht="12.75">
      <c r="A97" s="89"/>
    </row>
    <row r="98" ht="12.75">
      <c r="A98" s="89"/>
    </row>
    <row r="99" ht="15.75">
      <c r="A99" s="90" t="s">
        <v>94</v>
      </c>
    </row>
    <row r="100" ht="14.25">
      <c r="A100" s="91" t="s">
        <v>120</v>
      </c>
    </row>
    <row r="103" spans="1:8" ht="15.75">
      <c r="A103" s="92"/>
      <c r="C103" s="102" t="s">
        <v>95</v>
      </c>
      <c r="D103" s="102"/>
      <c r="G103" s="102" t="s">
        <v>96</v>
      </c>
      <c r="H103" s="102"/>
    </row>
    <row r="104" spans="1:7" ht="15.75">
      <c r="A104" s="93" t="s">
        <v>97</v>
      </c>
      <c r="B104" s="22"/>
      <c r="C104" s="22"/>
      <c r="F104" s="22"/>
      <c r="G104" s="22"/>
    </row>
    <row r="105" spans="1:8" ht="12.75">
      <c r="A105" s="74" t="s">
        <v>98</v>
      </c>
      <c r="D105" s="29">
        <v>6540.6</v>
      </c>
      <c r="E105" s="70"/>
      <c r="F105" s="23"/>
      <c r="H105" s="29">
        <v>13117.6</v>
      </c>
    </row>
    <row r="106" spans="1:8" ht="12.75">
      <c r="A106" s="74" t="s">
        <v>99</v>
      </c>
      <c r="C106" s="29"/>
      <c r="D106" s="29"/>
      <c r="E106" s="70"/>
      <c r="F106" s="23"/>
      <c r="G106" s="29"/>
      <c r="H106" s="29"/>
    </row>
    <row r="107" spans="1:8" ht="25.5">
      <c r="A107" s="74" t="s">
        <v>100</v>
      </c>
      <c r="D107" s="29">
        <v>42741.12</v>
      </c>
      <c r="E107" s="70"/>
      <c r="F107" s="23"/>
      <c r="H107" s="29">
        <v>30680.45</v>
      </c>
    </row>
    <row r="108" spans="1:8" ht="12.75">
      <c r="A108" s="74" t="s">
        <v>101</v>
      </c>
      <c r="C108" s="29"/>
      <c r="D108" s="29">
        <f>SUM(C109:C112)</f>
        <v>119618.70999999999</v>
      </c>
      <c r="E108" s="94"/>
      <c r="F108" s="79"/>
      <c r="G108" s="29"/>
      <c r="H108" s="29">
        <f>SUM(G109:G112)</f>
        <v>346882.26</v>
      </c>
    </row>
    <row r="109" spans="1:8" ht="12.75">
      <c r="A109" s="74" t="s">
        <v>102</v>
      </c>
      <c r="C109" s="29">
        <v>480</v>
      </c>
      <c r="D109" s="29"/>
      <c r="E109" s="70"/>
      <c r="F109" s="23"/>
      <c r="G109" s="29">
        <v>480</v>
      </c>
      <c r="H109" s="29"/>
    </row>
    <row r="110" spans="1:8" ht="12.75">
      <c r="A110" s="74" t="s">
        <v>103</v>
      </c>
      <c r="C110" s="29">
        <v>41.65</v>
      </c>
      <c r="D110" s="29"/>
      <c r="E110" s="70"/>
      <c r="F110" s="23"/>
      <c r="G110" s="29">
        <v>38.08</v>
      </c>
      <c r="H110" s="29"/>
    </row>
    <row r="111" spans="1:8" ht="25.5">
      <c r="A111" s="74" t="s">
        <v>104</v>
      </c>
      <c r="C111" s="29">
        <v>118658.26</v>
      </c>
      <c r="D111" s="29"/>
      <c r="E111" s="70"/>
      <c r="F111" s="23"/>
      <c r="G111" s="29">
        <v>345578.18</v>
      </c>
      <c r="H111" s="29"/>
    </row>
    <row r="112" spans="1:8" ht="12.75">
      <c r="A112" s="74" t="s">
        <v>101</v>
      </c>
      <c r="C112" s="30">
        <v>438.8</v>
      </c>
      <c r="D112" s="29"/>
      <c r="E112" s="70"/>
      <c r="F112" s="23"/>
      <c r="G112" s="30">
        <v>786</v>
      </c>
      <c r="H112" s="29"/>
    </row>
    <row r="113" spans="1:8" ht="12.75">
      <c r="A113" s="74" t="s">
        <v>105</v>
      </c>
      <c r="C113" s="29"/>
      <c r="D113" s="29">
        <v>52937.38</v>
      </c>
      <c r="E113" s="70"/>
      <c r="F113" s="23"/>
      <c r="G113" s="29"/>
      <c r="H113" s="29">
        <v>53210.36</v>
      </c>
    </row>
    <row r="114" spans="1:8" ht="12.75">
      <c r="A114" s="74" t="s">
        <v>106</v>
      </c>
      <c r="C114" s="29"/>
      <c r="D114" s="29">
        <f>SUM(C115:C116)</f>
        <v>1878550.48</v>
      </c>
      <c r="E114" s="70"/>
      <c r="F114" s="23"/>
      <c r="G114" s="29"/>
      <c r="H114" s="29">
        <f>SUM(G115:G116)</f>
        <v>1240557.2000000002</v>
      </c>
    </row>
    <row r="115" spans="1:8" ht="12.75">
      <c r="A115" s="74" t="s">
        <v>107</v>
      </c>
      <c r="C115" s="29">
        <v>1859759.08</v>
      </c>
      <c r="D115" s="29"/>
      <c r="E115" s="70"/>
      <c r="F115" s="23"/>
      <c r="G115" s="29">
        <v>1227751.09</v>
      </c>
      <c r="H115" s="29"/>
    </row>
    <row r="116" spans="1:8" ht="38.25">
      <c r="A116" s="95" t="s">
        <v>108</v>
      </c>
      <c r="C116" s="30">
        <v>18791.4</v>
      </c>
      <c r="D116" s="29"/>
      <c r="E116" s="70"/>
      <c r="F116" s="23"/>
      <c r="G116" s="30">
        <v>12806.11</v>
      </c>
      <c r="H116" s="29"/>
    </row>
    <row r="117" spans="1:8" ht="12.75">
      <c r="A117" s="74"/>
      <c r="C117" s="29"/>
      <c r="D117" s="29"/>
      <c r="E117" s="70"/>
      <c r="F117" s="23"/>
      <c r="G117" s="29"/>
      <c r="H117" s="29"/>
    </row>
    <row r="118" spans="1:8" ht="15">
      <c r="A118" s="96" t="s">
        <v>109</v>
      </c>
      <c r="C118" s="29"/>
      <c r="D118" s="30">
        <f>SUM(D105:D117)</f>
        <v>2100388.29</v>
      </c>
      <c r="E118" s="94"/>
      <c r="F118" s="79"/>
      <c r="G118" s="29"/>
      <c r="H118" s="30">
        <f>SUM(H105:H117)</f>
        <v>1684447.87</v>
      </c>
    </row>
    <row r="119" spans="1:8" ht="12.75">
      <c r="A119" s="74"/>
      <c r="C119" s="29"/>
      <c r="D119" s="29"/>
      <c r="E119" s="70"/>
      <c r="F119" s="23"/>
      <c r="G119" s="29"/>
      <c r="H119" s="29"/>
    </row>
    <row r="120" spans="1:8" ht="25.5">
      <c r="A120" s="97" t="s">
        <v>110</v>
      </c>
      <c r="C120" s="29"/>
      <c r="D120" s="56">
        <f>D118-D131</f>
        <v>675105.8500000001</v>
      </c>
      <c r="E120" s="94"/>
      <c r="F120" s="79"/>
      <c r="G120" s="29"/>
      <c r="H120" s="56">
        <f>H118-H131</f>
        <v>481904.25</v>
      </c>
    </row>
    <row r="121" spans="1:8" ht="12.75">
      <c r="A121" s="74"/>
      <c r="C121" s="29"/>
      <c r="D121" s="29">
        <f>D118-D120</f>
        <v>1425282.44</v>
      </c>
      <c r="E121" s="70"/>
      <c r="F121" s="23"/>
      <c r="G121" s="29"/>
      <c r="H121" s="29">
        <f>H118-H120</f>
        <v>1202543.62</v>
      </c>
    </row>
    <row r="122" spans="1:8" ht="15.75">
      <c r="A122" s="92"/>
      <c r="C122" s="29"/>
      <c r="D122" s="29"/>
      <c r="E122" s="70"/>
      <c r="F122" s="23"/>
      <c r="G122" s="29"/>
      <c r="H122" s="29"/>
    </row>
    <row r="123" spans="1:8" ht="12.75">
      <c r="A123" s="74" t="s">
        <v>121</v>
      </c>
      <c r="C123" s="29"/>
      <c r="D123" s="29"/>
      <c r="E123" s="70"/>
      <c r="F123" s="23"/>
      <c r="G123" s="29"/>
      <c r="H123" s="29"/>
    </row>
    <row r="124" spans="1:8" ht="25.5">
      <c r="A124" s="74" t="s">
        <v>111</v>
      </c>
      <c r="C124" s="29"/>
      <c r="D124" s="29">
        <f>SUM(C125:C126)</f>
        <v>405391.31</v>
      </c>
      <c r="E124" s="70"/>
      <c r="F124" s="23"/>
      <c r="G124" s="29"/>
      <c r="H124" s="29">
        <f>SUM(G125:G126)</f>
        <v>384631.32</v>
      </c>
    </row>
    <row r="125" spans="1:8" ht="12.75">
      <c r="A125" s="74" t="s">
        <v>112</v>
      </c>
      <c r="C125" s="30">
        <v>405391.31</v>
      </c>
      <c r="D125" s="29"/>
      <c r="E125" s="70"/>
      <c r="F125" s="23"/>
      <c r="G125" s="30">
        <v>384631.32</v>
      </c>
      <c r="H125" s="29"/>
    </row>
    <row r="126" spans="1:8" ht="12.75">
      <c r="A126" s="74"/>
      <c r="C126" s="29"/>
      <c r="D126" s="29"/>
      <c r="E126" s="70"/>
      <c r="F126" s="23"/>
      <c r="G126" s="29"/>
      <c r="H126" s="29"/>
    </row>
    <row r="127" spans="1:8" ht="12.75">
      <c r="A127" s="74"/>
      <c r="C127" s="29"/>
      <c r="D127" s="29"/>
      <c r="E127" s="70"/>
      <c r="F127" s="23"/>
      <c r="G127" s="29"/>
      <c r="H127" s="29"/>
    </row>
    <row r="128" spans="1:8" ht="12.75">
      <c r="A128" s="98" t="s">
        <v>113</v>
      </c>
      <c r="C128" s="29"/>
      <c r="D128" s="29"/>
      <c r="E128" s="70"/>
      <c r="F128" s="23"/>
      <c r="G128" s="29"/>
      <c r="H128" s="29"/>
    </row>
    <row r="129" spans="1:8" ht="25.5">
      <c r="A129" s="74" t="s">
        <v>114</v>
      </c>
      <c r="D129" s="29">
        <v>260577.12</v>
      </c>
      <c r="E129" s="70"/>
      <c r="F129" s="23"/>
      <c r="H129" s="29">
        <v>236888.28</v>
      </c>
    </row>
    <row r="130" spans="1:8" ht="12.75">
      <c r="A130" s="74" t="s">
        <v>115</v>
      </c>
      <c r="D130" s="30">
        <v>759314.01</v>
      </c>
      <c r="E130" s="70"/>
      <c r="F130" s="23"/>
      <c r="H130" s="30">
        <v>581024.02</v>
      </c>
    </row>
    <row r="131" spans="1:8" ht="15">
      <c r="A131" s="96" t="s">
        <v>116</v>
      </c>
      <c r="C131" s="94"/>
      <c r="D131" s="94">
        <f>SUM(D124:D130)</f>
        <v>1425282.44</v>
      </c>
      <c r="E131" s="70"/>
      <c r="F131" s="23"/>
      <c r="G131" s="94"/>
      <c r="H131" s="94">
        <f>SUM(H124:H130)</f>
        <v>1202543.62</v>
      </c>
    </row>
  </sheetData>
  <mergeCells count="16">
    <mergeCell ref="J49:M49"/>
    <mergeCell ref="A1:M1"/>
    <mergeCell ref="A2:M2"/>
    <mergeCell ref="A3:M3"/>
    <mergeCell ref="A5:H5"/>
    <mergeCell ref="J5:M5"/>
    <mergeCell ref="F6:H6"/>
    <mergeCell ref="B6:D6"/>
    <mergeCell ref="A49:H49"/>
    <mergeCell ref="A50:H50"/>
    <mergeCell ref="C103:D103"/>
    <mergeCell ref="G103:H103"/>
    <mergeCell ref="C53:D53"/>
    <mergeCell ref="C54:D54"/>
    <mergeCell ref="G53:H53"/>
    <mergeCell ref="G54:H54"/>
  </mergeCells>
  <printOptions horizontalCentered="1"/>
  <pageMargins left="0.35433070866141736" right="0.35433070866141736" top="1.3779527559055118" bottom="1.1811023622047245" header="0.5118110236220472" footer="0.5118110236220472"/>
  <pageSetup horizontalDpi="600" verticalDpi="600" orientation="landscape" paperSize="9" scale="58" r:id="rId1"/>
  <rowBreaks count="2" manualBreakCount="2">
    <brk id="47" max="12" man="1"/>
    <brk id="9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Piraeus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Piraeus Bank Group</dc:creator>
  <cp:keywords/>
  <dc:description/>
  <cp:lastModifiedBy>Piraeus Bank Group</cp:lastModifiedBy>
  <cp:lastPrinted>2008-03-03T07:54:58Z</cp:lastPrinted>
  <dcterms:created xsi:type="dcterms:W3CDTF">2008-02-27T13:14:21Z</dcterms:created>
  <dcterms:modified xsi:type="dcterms:W3CDTF">2008-03-03T08:03:25Z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